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2б">[1]блюда!$A$17:$G$27</definedName>
    <definedName name="_г">[1]блюда!$A$30:$G$40</definedName>
    <definedName name="_з">[1]блюда!$A$53:$G$66</definedName>
    <definedName name="_с">[1]блюда!$A$43:$G$51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<sst xmlns="http://schemas.openxmlformats.org/spreadsheetml/2006/main" count="35" uniqueCount="35">
  <si>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</si>
  <si>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</si>
  <si>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</si>
  <si>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</si>
  <si>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</si>
  <si>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</si>
  <si>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</si>
  <si>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</si>
  <si>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</si>
  <si>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</si>
  <si>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</si>
  <si>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</si>
  <si>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</si>
  <si>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</si>
  <si>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</si>
  <si>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</si>
  <si>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</si>
  <si>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</si>
  <si>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</si>
  <si>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</si>
  <si>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</si>
  <si>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</si>
  <si>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</si>
  <si>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</si>
  <si>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</si>
  <si>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</si>
  <si>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</si>
  <si>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</si>
  <si>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Салат из белокачанной капусты с морковью</t>
  </si>
  <si>
    <t>Суп чечевичный с овощами</t>
  </si>
  <si>
    <t>Курица тушеная в соусе</t>
  </si>
  <si>
    <t>Картофельное пюре</t>
  </si>
  <si>
    <t>Компот из смеси сухофрукиов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</si>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</sst>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-%202026%20&#1091;&#1095;&#1077;&#1073;&#1085;&#1099;&#1081;%20&#1075;&#1086;&#1076;/&#1052;&#1045;&#1053;&#1070;/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Булочка сдобная</v>
          </cell>
          <cell r="B58">
            <v>60</v>
          </cell>
          <cell r="C58">
            <v>13.248508000000001</v>
          </cell>
          <cell r="D58">
            <v>16</v>
          </cell>
          <cell r="E58">
            <v>5.4</v>
          </cell>
          <cell r="F58">
            <v>5.7</v>
          </cell>
          <cell r="G58">
            <v>33.799999999999997</v>
          </cell>
        </row>
        <row r="59">
          <cell r="A59" t="str">
            <v>Хлеб пшеничный</v>
          </cell>
          <cell r="B59">
            <v>40</v>
          </cell>
          <cell r="C59">
            <v>3.6</v>
          </cell>
          <cell r="D59">
            <v>80</v>
          </cell>
          <cell r="E59">
            <v>3</v>
          </cell>
          <cell r="F59">
            <v>0.2</v>
          </cell>
          <cell r="G59">
            <v>20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29" t="s">
        <v>28</v>
      </c>
      <c r="E12" s="15">
        <f>VLOOKUP(D12,_з,2,0)</f>
        <v>60</v>
      </c>
      <c r="F12" s="15">
        <f>VLOOKUP(D12,_з,3,0)</f>
        <v>5.9685569999999997</v>
      </c>
      <c r="G12" s="15">
        <f>VLOOKUP(D12,_з,4,0)</f>
        <v>97</v>
      </c>
      <c r="H12" s="15">
        <f>VLOOKUP(D12,_з,5,0)</f>
        <v>1</v>
      </c>
      <c r="I12" s="15">
        <f>VLOOKUP(D12,_з,6,0)</f>
        <v>8</v>
      </c>
      <c r="J12" s="16">
        <f>VLOOKUP(D12,_з,7,0)</f>
        <v>7</v>
      </c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205</v>
      </c>
      <c r="F13" s="21">
        <f>VLOOKUP(D13,_1б,3,0)</f>
        <v>3.6655084999999996</v>
      </c>
      <c r="G13" s="21">
        <f>VLOOKUP(D13,_1б,4,0)</f>
        <v>127</v>
      </c>
      <c r="H13" s="21">
        <f>VLOOKUP(D13,_1б,5,0)</f>
        <v>2</v>
      </c>
      <c r="I13" s="21">
        <f>VLOOKUP(D13,_1б,6,0)</f>
        <v>5</v>
      </c>
      <c r="J13" s="38">
        <f>VLOOKUP(D13,_1б,7,0)</f>
        <v>15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90</v>
      </c>
      <c r="F14" s="21">
        <f>VLOOKUP(D14,_2б,3,0)</f>
        <v>20.446403790000002</v>
      </c>
      <c r="G14" s="21">
        <f>VLOOKUP(D14,_2б,4,0)</f>
        <v>125</v>
      </c>
      <c r="H14" s="21">
        <f>VLOOKUP(D14,_2б,5,0)</f>
        <v>14.1</v>
      </c>
      <c r="I14" s="21">
        <f>VLOOKUP(D14,_2б,6,0)</f>
        <v>5.7</v>
      </c>
      <c r="J14" s="38">
        <f>VLOOKUP(D14,_2б,7,0)</f>
        <v>4.4000000000000004</v>
      </c>
    </row>
    <row r="15" spans="1:10">
      <c r="A15" s="7"/>
      <c r="B15" s="1" t="s">
        <v>18</v>
      </c>
      <c r="C15" s="2"/>
      <c r="D15" s="34" t="s">
        <v>31</v>
      </c>
      <c r="E15" s="21">
        <f>VLOOKUP(D15,_г,2,0)</f>
        <v>150</v>
      </c>
      <c r="F15" s="21">
        <f>VLOOKUP(D15,_г,3,0)</f>
        <v>16.976219</v>
      </c>
      <c r="G15" s="21">
        <f>VLOOKUP(D15,_г,4,0)</f>
        <v>135</v>
      </c>
      <c r="H15" s="21">
        <f>VLOOKUP(D15,_г,5,0)</f>
        <v>3</v>
      </c>
      <c r="I15" s="21">
        <f>VLOOKUP(D15,_г,6,0)</f>
        <v>5</v>
      </c>
      <c r="J15" s="38">
        <f>VLOOKUP(D15,_г,7,0)</f>
        <v>20</v>
      </c>
    </row>
    <row r="16" spans="1:10">
      <c r="A16" s="7"/>
      <c r="B16" s="1" t="s">
        <v>19</v>
      </c>
      <c r="C16" s="2"/>
      <c r="D16" s="34" t="s">
        <v>32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8">
        <f>VLOOKUP(D16,_с,7,0)</f>
        <v>19.8</v>
      </c>
    </row>
    <row r="17" spans="1:10">
      <c r="A17" s="7"/>
      <c r="B17" s="1" t="s">
        <v>24</v>
      </c>
      <c r="C17" s="2"/>
      <c r="D17" s="32" t="s">
        <v>33</v>
      </c>
      <c r="E17" s="21">
        <f>VLOOKUP(D17,_з,2,0)</f>
        <v>40</v>
      </c>
      <c r="F17" s="21">
        <f>VLOOKUP(D17,_з,3,0)</f>
        <v>3.6</v>
      </c>
      <c r="G17" s="21">
        <f>VLOOKUP(D17,_з,4,0)</f>
        <v>80</v>
      </c>
      <c r="H17" s="21">
        <f>VLOOKUP(D17,_з,5,0)</f>
        <v>3</v>
      </c>
      <c r="I17" s="21">
        <f>VLOOKUP(D17,_з,6,0)</f>
        <v>0.2</v>
      </c>
      <c r="J17" s="38">
        <f>VLOOKUP(D17,_з,7,0)</f>
        <v>20</v>
      </c>
    </row>
    <row r="18" spans="1:10">
      <c r="A18" s="7"/>
      <c r="B18" s="1" t="s">
        <v>21</v>
      </c>
      <c r="C18" s="2"/>
      <c r="D18" s="32" t="s">
        <v>34</v>
      </c>
      <c r="E18" s="21">
        <f>VLOOKUP(D18,_з,2,0)</f>
        <v>20</v>
      </c>
      <c r="F18" s="21">
        <f>VLOOKUP(D18,_з,3,0)</f>
        <v>0</v>
      </c>
      <c r="G18" s="21">
        <f>VLOOKUP(D18,_з,4,0)</f>
        <v>6</v>
      </c>
      <c r="H18" s="21">
        <f>VLOOKUP(D18,_з,5,0)</f>
        <v>20</v>
      </c>
      <c r="I18" s="21">
        <f>VLOOKUP(D18,_з,6,0)</f>
        <v>2</v>
      </c>
      <c r="J18" s="38">
        <f>VLOOKUP(D18,_з,7,0)</f>
        <v>3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2025-09-11T14:22:45Z</dcterms:modified>
</cp:coreProperties>
</file>