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<sst xmlns="http://schemas.openxmlformats.org/spreadsheetml/2006/main" count="35" uniqueCount="35">
  <si>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</si>
  <si>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</si>
  <si>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</si>
  <si>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</si>
  <si>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</si>
  <si>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</si>
  <si>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</si>
  <si>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</si>
  <si>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</si>
  <si>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</si>
  <si>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</si>
  <si>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</si>
  <si>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</si>
  <si>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</si>
  <si>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</si>
  <si>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</si>
  <si>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</si>
  <si>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</si>
  <si>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</si>
  <si>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</si>
  <si>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</si>
  <si>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</si>
  <si>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</si>
  <si>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</si>
  <si>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</si>
  <si>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</si>
  <si>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</si>
  <si>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закуска 2</t>
  </si>
  <si>
    <t>Салат из белокачанной капусты с морковью</t>
  </si>
  <si>
    <t>Суп чечевичный с овощами</t>
  </si>
  <si>
    <t>Курица тушеная в соусе</t>
  </si>
  <si>
    <t>Картофельное пюре</t>
  </si>
  <si>
    <t>Компот из смеси сухофрукиов</t>
  </si>
  <si>
    <t>Хлеб пшеничный</t>
  </si>
  <si>
    <t>___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</si>
</sst>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3"/>
      <c r="I1" t="s">
        <v>1</v>
      </c>
      <c r="J1" s="22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/>
      <c r="D12" s="29" t="s">
        <v>28</v>
      </c>
      <c r="E12" s="15">
        <f>VLOOKUP(D12,_з,2,0)</f>
        <v>60</v>
      </c>
      <c r="F12" s="15">
        <f>VLOOKUP(D12,_з,3,0)</f>
        <v>5.9685569999999997</v>
      </c>
      <c r="G12" s="15">
        <f>VLOOKUP(D12,_з,4,0)</f>
        <v>97</v>
      </c>
      <c r="H12" s="15">
        <f>VLOOKUP(D12,_з,5,0)</f>
        <v>1</v>
      </c>
      <c r="I12" s="15">
        <f>VLOOKUP(D12,_з,6,0)</f>
        <v>8</v>
      </c>
      <c r="J12" s="16">
        <f>VLOOKUP(D12,_з,7,0)</f>
        <v>7</v>
      </c>
    </row>
    <row r="13" spans="1:10">
      <c r="A13" s="7"/>
      <c r="B13" s="1" t="s">
        <v>16</v>
      </c>
      <c r="C13" s="2"/>
      <c r="D13" s="34" t="s">
        <v>29</v>
      </c>
      <c r="E13" s="21" t="str">
        <f>VLOOKUP(D13,_1б,2,0)</f>
        <v>205</v>
      </c>
      <c r="F13" s="21">
        <f>VLOOKUP(D13,_1б,3,0)</f>
        <v>3.6655084999999996</v>
      </c>
      <c r="G13" s="21">
        <f>VLOOKUP(D13,_1б,4,0)</f>
        <v>127</v>
      </c>
      <c r="H13" s="21">
        <f>VLOOKUP(D13,_1б,5,0)</f>
        <v>2</v>
      </c>
      <c r="I13" s="21">
        <f>VLOOKUP(D13,_1б,6,0)</f>
        <v>5</v>
      </c>
      <c r="J13" s="35">
        <f>VLOOKUP(D13,_1б,7,0)</f>
        <v>15</v>
      </c>
    </row>
    <row r="14" spans="1:10">
      <c r="A14" s="7"/>
      <c r="B14" s="1" t="s">
        <v>17</v>
      </c>
      <c r="C14" s="2"/>
      <c r="D14" s="34" t="s">
        <v>30</v>
      </c>
      <c r="E14" s="21">
        <f>VLOOKUP(D14,_2б,2,0)</f>
        <v>90</v>
      </c>
      <c r="F14" s="21">
        <f>VLOOKUP(D14,_2б,3,0)</f>
        <v>20.446403790000002</v>
      </c>
      <c r="G14" s="21">
        <f>VLOOKUP(D14,_2б,4,0)</f>
        <v>125</v>
      </c>
      <c r="H14" s="21">
        <f>VLOOKUP(D14,_2б,5,0)</f>
        <v>14.1</v>
      </c>
      <c r="I14" s="21">
        <f>VLOOKUP(D14,_2б,6,0)</f>
        <v>5.7</v>
      </c>
      <c r="J14" s="35">
        <f>VLOOKUP(D14,_2б,7,0)</f>
        <v>4.4000000000000004</v>
      </c>
    </row>
    <row r="15" spans="1:10">
      <c r="A15" s="7"/>
      <c r="B15" s="1" t="s">
        <v>18</v>
      </c>
      <c r="C15" s="2"/>
      <c r="D15" s="34" t="s">
        <v>31</v>
      </c>
      <c r="E15" s="21">
        <f>VLOOKUP(D15,_г,2,0)</f>
        <v>150</v>
      </c>
      <c r="F15" s="21">
        <f>VLOOKUP(D15,_г,3,0)</f>
        <v>16.976219</v>
      </c>
      <c r="G15" s="21">
        <f>VLOOKUP(D15,_г,4,0)</f>
        <v>135</v>
      </c>
      <c r="H15" s="21">
        <f>VLOOKUP(D15,_г,5,0)</f>
        <v>3</v>
      </c>
      <c r="I15" s="21">
        <f>VLOOKUP(D15,_г,6,0)</f>
        <v>5</v>
      </c>
      <c r="J15" s="35">
        <f>VLOOKUP(D15,_г,7,0)</f>
        <v>20</v>
      </c>
    </row>
    <row r="16" spans="1:10">
      <c r="A16" s="7"/>
      <c r="B16" s="1" t="s">
        <v>19</v>
      </c>
      <c r="C16" s="2"/>
      <c r="D16" s="34" t="s">
        <v>32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23</v>
      </c>
      <c r="C17" s="2"/>
      <c r="D17" s="32" t="s">
        <v>33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 t="s">
        <v>27</v>
      </c>
      <c r="C18" s="2"/>
      <c r="D18" s="32" t="s">
        <v>34</v>
      </c>
      <c r="E18" s="21"/>
      <c r="F18" s="21"/>
      <c r="G18" s="21"/>
      <c r="H18" s="21"/>
      <c r="I18" s="21"/>
      <c r="J18" s="35"/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2 D17:D18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2025-09-29T14:48:50Z</dcterms:modified>
</cp:coreProperties>
</file>