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<sst xmlns="http://schemas.openxmlformats.org/spreadsheetml/2006/main" count="34" uniqueCount="34">
  <si>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</si>
  <si>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</si>
  <si>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</si>
  <si>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</si>
  <si>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</si>
  <si>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</si>
  <si>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</si>
  <si>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</si>
  <si>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</si>
  <si>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</si>
  <si>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</si>
  <si>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</si>
  <si>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</si>
  <si>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</si>
  <si>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</si>
  <si>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</si>
  <si>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</si>
  <si>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</si>
  <si>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</si>
  <si>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</si>
  <si>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</si>
  <si>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</si>
  <si>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</si>
  <si>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</si>
  <si>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</si>
  <si>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</si>
  <si>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напиток</t>
  </si>
  <si>
    <t>10.20.2025</t>
  </si>
  <si>
    <t>Салат из свеклы и зеленого горошка</t>
  </si>
  <si>
    <t>Суп куриный с вермишелью</t>
  </si>
  <si>
    <t>Котлеты из говядины</t>
  </si>
  <si>
    <t>Картофельное пюре</t>
  </si>
  <si>
    <t>Компот из смеси сухофрукиов</t>
  </si>
  <si>
    <t>Хлеб 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</si>
</sst>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T7" sqref="T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 t="s">
        <v>27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28</v>
      </c>
      <c r="E12" s="15">
        <f>VLOOKUP(D12,_з,2,0)</f>
        <v>60</v>
      </c>
      <c r="F12" s="15">
        <f>VLOOKUP(D12,_з,3,0)</f>
        <v>14.816449499999999</v>
      </c>
      <c r="G12" s="15">
        <f>VLOOKUP(D12,_з,4,0)</f>
        <v>14.2</v>
      </c>
      <c r="H12" s="15">
        <f>VLOOKUP(D12,_з,5,0)</f>
        <v>0.8</v>
      </c>
      <c r="I12" s="15">
        <f>VLOOKUP(D12,_з,6,0)</f>
        <v>0.1</v>
      </c>
      <c r="J12" s="16">
        <f>VLOOKUP(D12,_з,7,0)</f>
        <v>3.1</v>
      </c>
    </row>
    <row r="13" spans="1:10">
      <c r="A13" s="7"/>
      <c r="B13" s="1" t="s">
        <v>16</v>
      </c>
      <c r="C13" s="2"/>
      <c r="D13" s="34" t="s">
        <v>29</v>
      </c>
      <c r="E13" s="21" t="str">
        <f>VLOOKUP(D13,_1б,2,0)</f>
        <v>250</v>
      </c>
      <c r="F13" s="21">
        <f>VLOOKUP(D13,_1б,3,0)</f>
        <v>11.2783605</v>
      </c>
      <c r="G13" s="21">
        <f>VLOOKUP(D13,_1б,4,0)</f>
        <v>160</v>
      </c>
      <c r="H13" s="21">
        <f>VLOOKUP(D13,_1б,5,0)</f>
        <v>9.1999999999999993</v>
      </c>
      <c r="I13" s="21">
        <f>VLOOKUP(D13,_1б,6,0)</f>
        <v>6.6</v>
      </c>
      <c r="J13" s="35">
        <f>VLOOKUP(D13,_1б,7,0)</f>
        <v>14.9</v>
      </c>
    </row>
    <row r="14" spans="1:10">
      <c r="A14" s="7"/>
      <c r="B14" s="1" t="s">
        <v>17</v>
      </c>
      <c r="C14" s="2"/>
      <c r="D14" s="34" t="s">
        <v>30</v>
      </c>
      <c r="E14" s="21">
        <f>VLOOKUP(D14,_2б,2,0)</f>
        <v>90</v>
      </c>
      <c r="F14" s="21">
        <f>VLOOKUP(D14,_2б,3,0)</f>
        <v>28.978365999999998</v>
      </c>
      <c r="G14" s="21">
        <f>VLOOKUP(D14,_2б,4,0)</f>
        <v>115.38</v>
      </c>
      <c r="H14" s="21">
        <f>VLOOKUP(D14,_2б,5,0)</f>
        <v>8.7799999999999994</v>
      </c>
      <c r="I14" s="21">
        <f>VLOOKUP(D14,_2б,6,0)</f>
        <v>5.75</v>
      </c>
      <c r="J14" s="35">
        <f>VLOOKUP(D14,_2б,7,0)</f>
        <v>12</v>
      </c>
    </row>
    <row r="15" spans="1:10">
      <c r="A15" s="7"/>
      <c r="B15" s="1" t="s">
        <v>18</v>
      </c>
      <c r="C15" s="2"/>
      <c r="D15" s="34" t="s">
        <v>31</v>
      </c>
      <c r="E15" s="21">
        <f>VLOOKUP(D15,_г,2,0)</f>
        <v>150</v>
      </c>
      <c r="F15" s="21">
        <f>VLOOKUP(D15,_г,3,0)</f>
        <v>16.976219</v>
      </c>
      <c r="G15" s="21">
        <f>VLOOKUP(D15,_г,4,0)</f>
        <v>135</v>
      </c>
      <c r="H15" s="21">
        <f>VLOOKUP(D15,_г,5,0)</f>
        <v>3</v>
      </c>
      <c r="I15" s="21">
        <f>VLOOKUP(D15,_г,6,0)</f>
        <v>5</v>
      </c>
      <c r="J15" s="35">
        <f>VLOOKUP(D15,_г,7,0)</f>
        <v>20</v>
      </c>
    </row>
    <row r="16" spans="1:10">
      <c r="A16" s="7"/>
      <c r="B16" s="1" t="s">
        <v>26</v>
      </c>
      <c r="C16" s="2"/>
      <c r="D16" s="34" t="s">
        <v>32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33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2 D17:D18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2025-10-20T10:25:18Z</dcterms:modified>
</cp:coreProperties>
</file>